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PRATICHE\222202 TRASFORMAZIONE\Decreto scorrimento graduatoria\"/>
    </mc:Choice>
  </mc:AlternateContent>
  <xr:revisionPtr revIDLastSave="0" documentId="13_ncr:1_{9486C44A-5FBE-487D-B5D1-02E5543017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" i="1" l="1"/>
  <c r="N10" i="1"/>
  <c r="N9" i="1"/>
  <c r="N8" i="1"/>
  <c r="N7" i="1"/>
  <c r="N25" i="1" l="1"/>
  <c r="O25" i="1"/>
  <c r="R10" i="1"/>
  <c r="Q25" i="1" l="1"/>
  <c r="P25" i="1"/>
  <c r="M25" i="1"/>
  <c r="R24" i="1" l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9" i="1"/>
  <c r="R8" i="1"/>
  <c r="K25" i="1"/>
  <c r="J25" i="1"/>
  <c r="R25" i="1" l="1"/>
</calcChain>
</file>

<file path=xl/sharedStrings.xml><?xml version="1.0" encoding="utf-8"?>
<sst xmlns="http://schemas.openxmlformats.org/spreadsheetml/2006/main" count="129" uniqueCount="129">
  <si>
    <t>Beneficiario</t>
  </si>
  <si>
    <t>%</t>
  </si>
  <si>
    <t>Punteggio</t>
  </si>
  <si>
    <t>Spesa
richiesta</t>
  </si>
  <si>
    <t>Codice
pratica</t>
  </si>
  <si>
    <t>Spesa
ammessa</t>
  </si>
  <si>
    <t>n.</t>
  </si>
  <si>
    <t>Contributo concedibile</t>
  </si>
  <si>
    <t>Sede Legale</t>
  </si>
  <si>
    <t>Contributo concesso</t>
  </si>
  <si>
    <t>ALLEGATO A</t>
  </si>
  <si>
    <t>P.IVA</t>
  </si>
  <si>
    <t>Quota UE cap. 2160320058</t>
  </si>
  <si>
    <t>Quota Stato cap. 2160320059</t>
  </si>
  <si>
    <t>Quota Regione cap. 2160320060</t>
  </si>
  <si>
    <t>Protocollo arrivo domande</t>
  </si>
  <si>
    <t>CUP</t>
  </si>
  <si>
    <t>23/222202/24/MA</t>
  </si>
  <si>
    <t>08/222202/24/MA</t>
  </si>
  <si>
    <t>05/222202/24/MA</t>
  </si>
  <si>
    <t>13/222202/24/MA</t>
  </si>
  <si>
    <t>11/222202/24/MA</t>
  </si>
  <si>
    <t>18/222202/24/MA</t>
  </si>
  <si>
    <t>14/222202/24/MA</t>
  </si>
  <si>
    <t>15/222202/24/MA</t>
  </si>
  <si>
    <t>09/222202/24/MA</t>
  </si>
  <si>
    <t>25/222202/24/MA</t>
  </si>
  <si>
    <t>31/222202/24/MA</t>
  </si>
  <si>
    <t>04/222202/24/MA</t>
  </si>
  <si>
    <t>29/222202/24/MA</t>
  </si>
  <si>
    <t>22/222202/24/MA</t>
  </si>
  <si>
    <t>19/222202/24/MA</t>
  </si>
  <si>
    <t>02/222202/24/MA</t>
  </si>
  <si>
    <t>32/222202/24/MA</t>
  </si>
  <si>
    <t>06/222202/24/MA</t>
  </si>
  <si>
    <t>ORGANIZZAZIONE PRODUTTORI MARINERIA SAMBENEDETTESE SOCIETA' COOPERATIVA A R.L.</t>
  </si>
  <si>
    <t>VONGOPLA' S.R.L.</t>
  </si>
  <si>
    <t>COPEMO S.R.L.</t>
  </si>
  <si>
    <t>I.C.I. INDUSTRIA CONSERVIERA ITTICA S.R.L.</t>
  </si>
  <si>
    <t>DI STEFANO SRL</t>
  </si>
  <si>
    <t>RECCHIONI PRIMO E ADOLFO SRL</t>
  </si>
  <si>
    <t>GERRE ITTICA SRL</t>
  </si>
  <si>
    <t>BLUESHARK SOCIETA' A RESPONSABILITA' LIMITATA</t>
  </si>
  <si>
    <t>GAUDENZI ANTONIO SRL</t>
  </si>
  <si>
    <t>SERFILIPPI S.R.L.</t>
  </si>
  <si>
    <t>GAETANI MARINO &amp; C. SNC</t>
  </si>
  <si>
    <t>ORGANIZZAZIONE PRODUTTORI PESCE AZZURRO ANCONA SOCIETA' COOPERATIVA</t>
  </si>
  <si>
    <t>CAMPOFILONI WLADIMIRO</t>
  </si>
  <si>
    <t>ITTICA DEL CONERO SOCIETA' COOPERATIVA</t>
  </si>
  <si>
    <t>ASSOCIAZIONE PRODUTTORI PESCA SOCIETA'
COOPERATIVA</t>
  </si>
  <si>
    <t>GASPARRONI PIER LUIGI S.N.C.</t>
  </si>
  <si>
    <t>BARBONI ENRICO E C. S.A.S.</t>
  </si>
  <si>
    <t>FAVA ATTILIO E CICCARELLI ROSANNA S.N.C.</t>
  </si>
  <si>
    <t>0123938-30/01/2025-APIM</t>
  </si>
  <si>
    <t>1617831-23/12/2024-APIM</t>
  </si>
  <si>
    <t>1596487-19/12/2024-APIM</t>
  </si>
  <si>
    <t>0107272-28/01/2025-APIM</t>
  </si>
  <si>
    <t>0075577-20/01/2025-APIM</t>
  </si>
  <si>
    <t>0113145-29/01/2025-APIM</t>
  </si>
  <si>
    <t>0107683-28/01/2025-APIM</t>
  </si>
  <si>
    <t>0110715-28/01/2025-APIM</t>
  </si>
  <si>
    <t>0031139-09/01/2025-APIM</t>
  </si>
  <si>
    <t>0126208-31/01/2025-APIM</t>
  </si>
  <si>
    <t>0132142-31/01/2025-APIM</t>
  </si>
  <si>
    <t>1596082-19/12/2024-APIM</t>
  </si>
  <si>
    <t>0131610-31/01/2025-APIM</t>
  </si>
  <si>
    <t>0118184-30/01/2025-APIM</t>
  </si>
  <si>
    <t>0114169-29/01/2025-APIM</t>
  </si>
  <si>
    <t>1430960-11/11/2024-APIM</t>
  </si>
  <si>
    <t>0132206-31/01/2025-APIM</t>
  </si>
  <si>
    <t>1601114-19/12/2024-APIM</t>
  </si>
  <si>
    <t>B32I24000200007</t>
  </si>
  <si>
    <t>B82I24000520007</t>
  </si>
  <si>
    <t>B52I24000300007</t>
  </si>
  <si>
    <t>B32I24000120007</t>
  </si>
  <si>
    <t>B12I24000180007</t>
  </si>
  <si>
    <t>B62I24000250007</t>
  </si>
  <si>
    <t>B22I24000150007</t>
  </si>
  <si>
    <t>B72I24000300007</t>
  </si>
  <si>
    <t>B82I24000490007</t>
  </si>
  <si>
    <t>B32I24000130007</t>
  </si>
  <si>
    <t>B32I24000170007</t>
  </si>
  <si>
    <t>B32I24000110007</t>
  </si>
  <si>
    <t>B62I24000260007</t>
  </si>
  <si>
    <t>B32I24000160007</t>
  </si>
  <si>
    <t>B32I24000150007</t>
  </si>
  <si>
    <t>B72I24000270007</t>
  </si>
  <si>
    <t>B72I24000320007</t>
  </si>
  <si>
    <t>B72I24000280007</t>
  </si>
  <si>
    <t>Via Einaudi 10, Ancona, 60125</t>
  </si>
  <si>
    <t>Via Einaudi 14, Ancona, 60125</t>
  </si>
  <si>
    <t>Via San Lorenzo 28, Fermo, FM, 63900</t>
  </si>
  <si>
    <t>Via Venezia Giulia 4, San Benedetto del Tronto, AP, 63074</t>
  </si>
  <si>
    <t>Via Vittorio Alfieri 6, San Costanzo, PU, 61039</t>
  </si>
  <si>
    <t>Strada della Romagna 77-79, Gradara, PU, 61012</t>
  </si>
  <si>
    <t>Via Nave 3, Civitanova Marche, MC, 62012</t>
  </si>
  <si>
    <t>Via Concio 19/E, Camerano, AN, 60021</t>
  </si>
  <si>
    <t>Via Gorizia, 53, Alba Adriatica, TE, 64011</t>
  </si>
  <si>
    <t>Via Pilo Biancalana 14, FANO, PU, 61032</t>
  </si>
  <si>
    <t>Strada Adriatica Sud 44, FANO, PU, 61032</t>
  </si>
  <si>
    <t>Via Giuseppe Gianfranceschi 14, ANCONA, 60126</t>
  </si>
  <si>
    <t>Molo Mandracchio S.N., ANCONA, 60125</t>
  </si>
  <si>
    <t>Via dei Palmensi 38, Fermo, FM, 63900</t>
  </si>
  <si>
    <t>Scalo Molo Sud SNC, Ancona, 60125</t>
  </si>
  <si>
    <t>Via Sicilia 4, Civitanova Marche, MC, 62012</t>
  </si>
  <si>
    <t>Via Principe di Piemonte, 34, Civitanova Marche, MC, 62012</t>
  </si>
  <si>
    <t>Via Pisani, 35, Civitanova Marche, MC, 62012</t>
  </si>
  <si>
    <t>02519070441</t>
  </si>
  <si>
    <t>02300960412</t>
  </si>
  <si>
    <t>02894760426</t>
  </si>
  <si>
    <t>01134290418</t>
  </si>
  <si>
    <t>01639210440</t>
  </si>
  <si>
    <t>00322620436</t>
  </si>
  <si>
    <t>02643910421</t>
  </si>
  <si>
    <t>01845960671</t>
  </si>
  <si>
    <t>02535100412</t>
  </si>
  <si>
    <t>01439380419</t>
  </si>
  <si>
    <t>00568910673</t>
  </si>
  <si>
    <t>02631730427</t>
  </si>
  <si>
    <t>02034800447</t>
  </si>
  <si>
    <t>01432860425</t>
  </si>
  <si>
    <t>00171980428</t>
  </si>
  <si>
    <t>01976310431</t>
  </si>
  <si>
    <t>01128550439</t>
  </si>
  <si>
    <t>01336690431</t>
  </si>
  <si>
    <r>
      <t xml:space="preserve">Totale annualità </t>
    </r>
    <r>
      <rPr>
        <sz val="10"/>
        <color rgb="FF000000"/>
        <rFont val="Calibri"/>
        <family val="2"/>
      </rPr>
      <t>2026</t>
    </r>
  </si>
  <si>
    <t>PN FEAMPA 2021-2027 Codice intervento 222202 - Trasformazione – DDD 161/APIM del 30/09/2024 - Scorrimento graduatoria</t>
  </si>
  <si>
    <t>Annualità 2026</t>
  </si>
  <si>
    <t>Contributo concesso - quote e annualità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</si>
</sst>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€&quot;* #,##0.00_ ;_ &quot;€&quot;* \-#,##0.00_ ;_ &quot;€&quot;* &quot;-&quot;??_ ;_ @_ 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0"/>
      <color indexed="8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7" fillId="0" borderId="0" xfId="0" applyFont="1"/>
    <xf numFmtId="164" fontId="3" fillId="0" borderId="0" xfId="0" applyNumberFormat="1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164" fontId="2" fillId="3" borderId="19" xfId="3" applyNumberFormat="1" applyFont="1" applyFill="1" applyBorder="1" applyAlignment="1">
      <alignment horizontal="left" vertical="center" wrapText="1"/>
    </xf>
    <xf numFmtId="164" fontId="2" fillId="0" borderId="19" xfId="3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49" fontId="3" fillId="0" borderId="0" xfId="0" applyNumberFormat="1" applyFont="1"/>
    <xf numFmtId="49" fontId="4" fillId="3" borderId="23" xfId="0" applyNumberFormat="1" applyFont="1" applyFill="1" applyBorder="1" applyAlignment="1">
      <alignment vertical="center"/>
    </xf>
    <xf numFmtId="49" fontId="3" fillId="0" borderId="23" xfId="0" applyNumberFormat="1" applyFont="1" applyBorder="1" applyAlignment="1">
      <alignment vertical="center" wrapText="1"/>
    </xf>
    <xf numFmtId="164" fontId="2" fillId="0" borderId="28" xfId="3" applyNumberFormat="1" applyFont="1" applyBorder="1" applyAlignment="1">
      <alignment horizontal="left" vertical="center" wrapText="1"/>
    </xf>
    <xf numFmtId="164" fontId="2" fillId="3" borderId="28" xfId="3" applyNumberFormat="1" applyFont="1" applyFill="1" applyBorder="1" applyAlignment="1">
      <alignment horizontal="left" vertical="center" wrapText="1"/>
    </xf>
    <xf numFmtId="9" fontId="2" fillId="3" borderId="19" xfId="0" applyNumberFormat="1" applyFont="1" applyFill="1" applyBorder="1" applyAlignment="1">
      <alignment horizontal="center" vertical="center"/>
    </xf>
    <xf numFmtId="9" fontId="3" fillId="0" borderId="19" xfId="0" applyNumberFormat="1" applyFont="1" applyBorder="1" applyAlignment="1">
      <alignment horizontal="center" vertical="center"/>
    </xf>
    <xf numFmtId="164" fontId="5" fillId="0" borderId="29" xfId="3" applyNumberFormat="1" applyFont="1" applyFill="1" applyBorder="1" applyAlignment="1">
      <alignment horizontal="left" vertical="center"/>
    </xf>
    <xf numFmtId="164" fontId="6" fillId="0" borderId="30" xfId="3" applyNumberFormat="1" applyFont="1" applyBorder="1" applyAlignment="1">
      <alignment horizontal="right" vertical="center" wrapText="1"/>
    </xf>
    <xf numFmtId="165" fontId="6" fillId="0" borderId="30" xfId="0" applyNumberFormat="1" applyFont="1" applyBorder="1" applyAlignment="1">
      <alignment horizontal="right" vertical="center" wrapText="1"/>
    </xf>
    <xf numFmtId="164" fontId="6" fillId="0" borderId="30" xfId="3" applyNumberFormat="1" applyFont="1" applyBorder="1" applyAlignment="1">
      <alignment vertical="center" wrapText="1"/>
    </xf>
    <xf numFmtId="164" fontId="6" fillId="0" borderId="9" xfId="3" applyNumberFormat="1" applyFont="1" applyBorder="1" applyAlignment="1">
      <alignment vertical="center" wrapText="1"/>
    </xf>
    <xf numFmtId="164" fontId="2" fillId="3" borderId="32" xfId="3" applyNumberFormat="1" applyFont="1" applyFill="1" applyBorder="1" applyAlignment="1">
      <alignment horizontal="left" vertical="center" wrapText="1"/>
    </xf>
    <xf numFmtId="164" fontId="2" fillId="0" borderId="32" xfId="3" applyNumberFormat="1" applyFont="1" applyBorder="1" applyAlignment="1">
      <alignment horizontal="left" vertical="center" wrapText="1"/>
    </xf>
    <xf numFmtId="164" fontId="2" fillId="3" borderId="33" xfId="3" applyNumberFormat="1" applyFont="1" applyFill="1" applyBorder="1" applyAlignment="1">
      <alignment horizontal="left" vertical="center" wrapText="1"/>
    </xf>
    <xf numFmtId="164" fontId="2" fillId="0" borderId="33" xfId="3" applyNumberFormat="1" applyFont="1" applyBorder="1" applyAlignment="1">
      <alignment horizontal="left" vertical="center" wrapText="1"/>
    </xf>
    <xf numFmtId="164" fontId="2" fillId="3" borderId="34" xfId="3" applyNumberFormat="1" applyFont="1" applyFill="1" applyBorder="1" applyAlignment="1">
      <alignment horizontal="left" vertical="center" wrapText="1"/>
    </xf>
    <xf numFmtId="9" fontId="2" fillId="3" borderId="34" xfId="0" applyNumberFormat="1" applyFont="1" applyFill="1" applyBorder="1" applyAlignment="1">
      <alignment horizontal="center" vertical="center"/>
    </xf>
    <xf numFmtId="164" fontId="2" fillId="3" borderId="35" xfId="3" applyNumberFormat="1" applyFont="1" applyFill="1" applyBorder="1" applyAlignment="1">
      <alignment horizontal="left" vertical="center" wrapText="1"/>
    </xf>
    <xf numFmtId="164" fontId="2" fillId="3" borderId="36" xfId="3" applyNumberFormat="1" applyFont="1" applyFill="1" applyBorder="1" applyAlignment="1">
      <alignment horizontal="left" vertical="center" wrapText="1"/>
    </xf>
    <xf numFmtId="164" fontId="2" fillId="3" borderId="37" xfId="3" applyNumberFormat="1" applyFont="1" applyFill="1" applyBorder="1" applyAlignment="1">
      <alignment horizontal="left" vertical="center" wrapText="1"/>
    </xf>
    <xf numFmtId="164" fontId="6" fillId="0" borderId="29" xfId="3" applyNumberFormat="1" applyFont="1" applyBorder="1" applyAlignment="1">
      <alignment vertical="center" wrapText="1"/>
    </xf>
    <xf numFmtId="164" fontId="6" fillId="0" borderId="38" xfId="3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 wrapText="1"/>
    </xf>
    <xf numFmtId="165" fontId="5" fillId="2" borderId="27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</cellXfs>
  <cellStyles count="4">
    <cellStyle name="Migliaia" xfId="1" builtinId="3"/>
    <cellStyle name="Migliaia 2 2" xfId="2" xr:uid="{00000000-0005-0000-0000-000001000000}"/>
    <cellStyle name="Normale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G1" zoomScaleNormal="100" workbookViewId="0">
      <selection activeCell="T14" sqref="T14"/>
    </sheetView>
  </sheetViews>
  <sheetFormatPr defaultColWidth="8.7109375" defaultRowHeight="12.75" x14ac:dyDescent="0.2"/>
  <cols>
    <col min="1" max="1" width="2.7109375" style="1" customWidth="1"/>
    <col min="2" max="2" width="4.42578125" style="1" customWidth="1"/>
    <col min="3" max="3" width="10.42578125" style="1" customWidth="1"/>
    <col min="4" max="4" width="16.85546875" style="1" customWidth="1"/>
    <col min="5" max="5" width="24.5703125" style="1" bestFit="1" customWidth="1"/>
    <col min="6" max="6" width="52.7109375" style="1" customWidth="1"/>
    <col min="7" max="7" width="17.140625" style="1" customWidth="1"/>
    <col min="8" max="8" width="48.85546875" style="1" customWidth="1"/>
    <col min="9" max="9" width="13.140625" style="24" customWidth="1"/>
    <col min="10" max="10" width="15" style="10" bestFit="1" customWidth="1"/>
    <col min="11" max="11" width="15.5703125" style="10" bestFit="1" customWidth="1"/>
    <col min="12" max="12" width="4.85546875" style="1" customWidth="1"/>
    <col min="13" max="13" width="14.42578125" style="1" bestFit="1" customWidth="1"/>
    <col min="14" max="14" width="14.28515625" style="10" bestFit="1" customWidth="1"/>
    <col min="15" max="17" width="18.85546875" style="13" customWidth="1"/>
    <col min="18" max="18" width="19" style="13" customWidth="1"/>
    <col min="19" max="16384" width="8.7109375" style="13"/>
  </cols>
  <sheetData>
    <row r="1" spans="1:20" ht="18" customHeight="1" x14ac:dyDescent="0.3">
      <c r="H1" s="9"/>
    </row>
    <row r="2" spans="1:20" ht="15.75" x14ac:dyDescent="0.25">
      <c r="B2" s="60" t="s">
        <v>10</v>
      </c>
      <c r="C2" s="60"/>
      <c r="D2" s="60"/>
      <c r="E2" s="17"/>
      <c r="F2" s="11"/>
      <c r="G2" s="11"/>
      <c r="H2" s="12"/>
    </row>
    <row r="3" spans="1:20" ht="16.5" thickBot="1" x14ac:dyDescent="0.3">
      <c r="B3" s="59" t="s">
        <v>126</v>
      </c>
      <c r="C3" s="59"/>
      <c r="D3" s="59"/>
      <c r="E3" s="59"/>
      <c r="F3" s="59"/>
      <c r="G3" s="59"/>
      <c r="H3" s="59"/>
    </row>
    <row r="4" spans="1:20" ht="18" customHeight="1" thickBot="1" x14ac:dyDescent="0.35">
      <c r="H4" s="9"/>
      <c r="O4" s="54" t="s">
        <v>128</v>
      </c>
      <c r="P4" s="55"/>
      <c r="Q4" s="55"/>
      <c r="R4" s="56"/>
    </row>
    <row r="5" spans="1:20" ht="33.75" customHeight="1" x14ac:dyDescent="0.2">
      <c r="B5" s="61" t="s">
        <v>6</v>
      </c>
      <c r="C5" s="67" t="s">
        <v>2</v>
      </c>
      <c r="D5" s="73" t="s">
        <v>4</v>
      </c>
      <c r="E5" s="50" t="s">
        <v>15</v>
      </c>
      <c r="F5" s="71" t="s">
        <v>0</v>
      </c>
      <c r="G5" s="52" t="s">
        <v>16</v>
      </c>
      <c r="H5" s="52" t="s">
        <v>8</v>
      </c>
      <c r="I5" s="79" t="s">
        <v>11</v>
      </c>
      <c r="J5" s="75" t="s">
        <v>3</v>
      </c>
      <c r="K5" s="77" t="s">
        <v>5</v>
      </c>
      <c r="L5" s="63" t="s">
        <v>1</v>
      </c>
      <c r="M5" s="69" t="s">
        <v>7</v>
      </c>
      <c r="N5" s="65" t="s">
        <v>9</v>
      </c>
      <c r="O5" s="57" t="s">
        <v>127</v>
      </c>
      <c r="P5" s="57"/>
      <c r="Q5" s="57"/>
      <c r="R5" s="58"/>
    </row>
    <row r="6" spans="1:20" s="14" customFormat="1" ht="40.5" customHeight="1" thickBot="1" x14ac:dyDescent="0.3">
      <c r="A6" s="2"/>
      <c r="B6" s="62"/>
      <c r="C6" s="68"/>
      <c r="D6" s="74"/>
      <c r="E6" s="51"/>
      <c r="F6" s="72"/>
      <c r="G6" s="53"/>
      <c r="H6" s="53"/>
      <c r="I6" s="80"/>
      <c r="J6" s="76"/>
      <c r="K6" s="78"/>
      <c r="L6" s="64"/>
      <c r="M6" s="70"/>
      <c r="N6" s="66"/>
      <c r="O6" s="18" t="s">
        <v>12</v>
      </c>
      <c r="P6" s="18" t="s">
        <v>13</v>
      </c>
      <c r="Q6" s="18" t="s">
        <v>14</v>
      </c>
      <c r="R6" s="19" t="s">
        <v>125</v>
      </c>
    </row>
    <row r="7" spans="1:20" s="14" customFormat="1" ht="26.45" customHeight="1" x14ac:dyDescent="0.25">
      <c r="A7" s="2"/>
      <c r="B7" s="5">
        <v>11</v>
      </c>
      <c r="C7" s="4">
        <v>54.41</v>
      </c>
      <c r="D7" s="20" t="s">
        <v>17</v>
      </c>
      <c r="E7" s="47" t="s">
        <v>53</v>
      </c>
      <c r="F7" s="22" t="s">
        <v>35</v>
      </c>
      <c r="G7" s="3" t="s">
        <v>72</v>
      </c>
      <c r="H7" s="3" t="s">
        <v>92</v>
      </c>
      <c r="I7" s="26" t="s">
        <v>107</v>
      </c>
      <c r="J7" s="16">
        <v>1108000</v>
      </c>
      <c r="K7" s="16">
        <v>1000000</v>
      </c>
      <c r="L7" s="30">
        <v>0.75</v>
      </c>
      <c r="M7" s="16">
        <v>750000</v>
      </c>
      <c r="N7" s="16">
        <f>M7-84811.48</f>
        <v>665188.52</v>
      </c>
      <c r="O7" s="37">
        <v>332594.26</v>
      </c>
      <c r="P7" s="39">
        <v>232815.98</v>
      </c>
      <c r="Q7" s="39">
        <v>99778.28</v>
      </c>
      <c r="R7" s="27">
        <f>SUM(O7:Q7)</f>
        <v>665188.52</v>
      </c>
      <c r="T7" s="49"/>
    </row>
    <row r="8" spans="1:20" s="14" customFormat="1" ht="18" customHeight="1" x14ac:dyDescent="0.25">
      <c r="A8" s="2"/>
      <c r="B8" s="6">
        <v>12</v>
      </c>
      <c r="C8" s="7">
        <v>54.25</v>
      </c>
      <c r="D8" s="21" t="s">
        <v>18</v>
      </c>
      <c r="E8" s="48" t="s">
        <v>54</v>
      </c>
      <c r="F8" s="23" t="s">
        <v>36</v>
      </c>
      <c r="G8" s="8" t="s">
        <v>73</v>
      </c>
      <c r="H8" s="8" t="s">
        <v>93</v>
      </c>
      <c r="I8" s="25" t="s">
        <v>108</v>
      </c>
      <c r="J8" s="15">
        <v>228014.62</v>
      </c>
      <c r="K8" s="15">
        <v>228014.62</v>
      </c>
      <c r="L8" s="29">
        <v>0.5</v>
      </c>
      <c r="M8" s="15">
        <v>114007.31</v>
      </c>
      <c r="N8" s="15">
        <f>M8</f>
        <v>114007.31</v>
      </c>
      <c r="O8" s="36">
        <v>57003.66</v>
      </c>
      <c r="P8" s="38">
        <v>39902.559999999998</v>
      </c>
      <c r="Q8" s="38">
        <v>17101.09</v>
      </c>
      <c r="R8" s="28">
        <f t="shared" ref="R8:R24" si="0">SUM(O8:Q8)</f>
        <v>114007.31</v>
      </c>
    </row>
    <row r="9" spans="1:20" x14ac:dyDescent="0.2">
      <c r="B9" s="5">
        <v>13</v>
      </c>
      <c r="C9" s="4">
        <v>53.74</v>
      </c>
      <c r="D9" s="20" t="s">
        <v>19</v>
      </c>
      <c r="E9" s="47" t="s">
        <v>55</v>
      </c>
      <c r="F9" s="22" t="s">
        <v>37</v>
      </c>
      <c r="G9" s="3" t="s">
        <v>74</v>
      </c>
      <c r="H9" s="3" t="s">
        <v>90</v>
      </c>
      <c r="I9" s="26" t="s">
        <v>109</v>
      </c>
      <c r="J9" s="16">
        <v>1243686.8700000001</v>
      </c>
      <c r="K9" s="16">
        <v>1000000</v>
      </c>
      <c r="L9" s="30">
        <v>0.5</v>
      </c>
      <c r="M9" s="16">
        <v>500000</v>
      </c>
      <c r="N9" s="16">
        <f>M9</f>
        <v>500000</v>
      </c>
      <c r="O9" s="37">
        <v>250000</v>
      </c>
      <c r="P9" s="39">
        <v>175000</v>
      </c>
      <c r="Q9" s="39">
        <v>75000</v>
      </c>
      <c r="R9" s="27">
        <f t="shared" si="0"/>
        <v>500000</v>
      </c>
    </row>
    <row r="10" spans="1:20" x14ac:dyDescent="0.2">
      <c r="B10" s="6">
        <v>14</v>
      </c>
      <c r="C10" s="7">
        <v>53.25</v>
      </c>
      <c r="D10" s="21" t="s">
        <v>20</v>
      </c>
      <c r="E10" s="48" t="s">
        <v>56</v>
      </c>
      <c r="F10" s="23" t="s">
        <v>38</v>
      </c>
      <c r="G10" s="8" t="s">
        <v>75</v>
      </c>
      <c r="H10" s="8" t="s">
        <v>94</v>
      </c>
      <c r="I10" s="25" t="s">
        <v>110</v>
      </c>
      <c r="J10" s="15">
        <v>1073057.6399999999</v>
      </c>
      <c r="K10" s="15">
        <v>1000000</v>
      </c>
      <c r="L10" s="29">
        <v>0.5</v>
      </c>
      <c r="M10" s="15">
        <v>500000</v>
      </c>
      <c r="N10" s="15">
        <f>M10</f>
        <v>500000</v>
      </c>
      <c r="O10" s="36">
        <v>250000</v>
      </c>
      <c r="P10" s="38">
        <v>175000</v>
      </c>
      <c r="Q10" s="38">
        <v>75000</v>
      </c>
      <c r="R10" s="28">
        <f t="shared" si="0"/>
        <v>500000</v>
      </c>
    </row>
    <row r="11" spans="1:20" x14ac:dyDescent="0.2">
      <c r="B11" s="5">
        <v>15</v>
      </c>
      <c r="C11" s="4">
        <v>49.89</v>
      </c>
      <c r="D11" s="20" t="s">
        <v>21</v>
      </c>
      <c r="E11" s="47" t="s">
        <v>57</v>
      </c>
      <c r="F11" s="22" t="s">
        <v>39</v>
      </c>
      <c r="G11" s="3" t="s">
        <v>76</v>
      </c>
      <c r="H11" s="3" t="s">
        <v>91</v>
      </c>
      <c r="I11" s="26" t="s">
        <v>111</v>
      </c>
      <c r="J11" s="16">
        <v>486962.73</v>
      </c>
      <c r="K11" s="16">
        <v>484462.73</v>
      </c>
      <c r="L11" s="30">
        <v>0.5</v>
      </c>
      <c r="M11" s="16">
        <v>242231.36</v>
      </c>
      <c r="N11" s="16">
        <v>0</v>
      </c>
      <c r="O11" s="37">
        <v>0</v>
      </c>
      <c r="P11" s="39">
        <v>0</v>
      </c>
      <c r="Q11" s="39">
        <v>0</v>
      </c>
      <c r="R11" s="27">
        <f t="shared" si="0"/>
        <v>0</v>
      </c>
    </row>
    <row r="12" spans="1:20" x14ac:dyDescent="0.2">
      <c r="B12" s="6">
        <v>16</v>
      </c>
      <c r="C12" s="7">
        <v>48.64</v>
      </c>
      <c r="D12" s="21" t="s">
        <v>22</v>
      </c>
      <c r="E12" s="48" t="s">
        <v>58</v>
      </c>
      <c r="F12" s="23" t="s">
        <v>40</v>
      </c>
      <c r="G12" s="8" t="s">
        <v>77</v>
      </c>
      <c r="H12" s="8" t="s">
        <v>95</v>
      </c>
      <c r="I12" s="25" t="s">
        <v>112</v>
      </c>
      <c r="J12" s="15">
        <v>1030997.23</v>
      </c>
      <c r="K12" s="15">
        <v>1000000</v>
      </c>
      <c r="L12" s="29">
        <v>0.5</v>
      </c>
      <c r="M12" s="15">
        <v>500000</v>
      </c>
      <c r="N12" s="15">
        <v>0</v>
      </c>
      <c r="O12" s="36">
        <v>0</v>
      </c>
      <c r="P12" s="38">
        <v>0</v>
      </c>
      <c r="Q12" s="38">
        <v>0</v>
      </c>
      <c r="R12" s="28">
        <f t="shared" si="0"/>
        <v>0</v>
      </c>
    </row>
    <row r="13" spans="1:20" x14ac:dyDescent="0.2">
      <c r="B13" s="5">
        <v>17</v>
      </c>
      <c r="C13" s="4">
        <v>47.97</v>
      </c>
      <c r="D13" s="20" t="s">
        <v>23</v>
      </c>
      <c r="E13" s="47" t="s">
        <v>59</v>
      </c>
      <c r="F13" s="22" t="s">
        <v>41</v>
      </c>
      <c r="G13" s="3" t="s">
        <v>78</v>
      </c>
      <c r="H13" s="3" t="s">
        <v>96</v>
      </c>
      <c r="I13" s="26" t="s">
        <v>113</v>
      </c>
      <c r="J13" s="16">
        <v>71132.5</v>
      </c>
      <c r="K13" s="16">
        <v>63147.01</v>
      </c>
      <c r="L13" s="30">
        <v>0.5</v>
      </c>
      <c r="M13" s="16">
        <v>31573.51</v>
      </c>
      <c r="N13" s="16">
        <v>0</v>
      </c>
      <c r="O13" s="37">
        <v>0</v>
      </c>
      <c r="P13" s="39">
        <v>0</v>
      </c>
      <c r="Q13" s="39">
        <v>0</v>
      </c>
      <c r="R13" s="27">
        <f t="shared" si="0"/>
        <v>0</v>
      </c>
    </row>
    <row r="14" spans="1:20" x14ac:dyDescent="0.2">
      <c r="B14" s="6">
        <v>18</v>
      </c>
      <c r="C14" s="7">
        <v>47.58</v>
      </c>
      <c r="D14" s="21" t="s">
        <v>24</v>
      </c>
      <c r="E14" s="48" t="s">
        <v>60</v>
      </c>
      <c r="F14" s="23" t="s">
        <v>42</v>
      </c>
      <c r="G14" s="8" t="s">
        <v>79</v>
      </c>
      <c r="H14" s="8" t="s">
        <v>97</v>
      </c>
      <c r="I14" s="25" t="s">
        <v>114</v>
      </c>
      <c r="J14" s="15">
        <v>293395.84000000003</v>
      </c>
      <c r="K14" s="15">
        <v>293389.12</v>
      </c>
      <c r="L14" s="29">
        <v>0.5</v>
      </c>
      <c r="M14" s="15">
        <v>146694.56</v>
      </c>
      <c r="N14" s="15">
        <v>0</v>
      </c>
      <c r="O14" s="36">
        <v>0</v>
      </c>
      <c r="P14" s="38">
        <v>0</v>
      </c>
      <c r="Q14" s="38">
        <v>0</v>
      </c>
      <c r="R14" s="28">
        <f t="shared" si="0"/>
        <v>0</v>
      </c>
    </row>
    <row r="15" spans="1:20" x14ac:dyDescent="0.2">
      <c r="B15" s="5">
        <v>19</v>
      </c>
      <c r="C15" s="4">
        <v>45.99</v>
      </c>
      <c r="D15" s="20" t="s">
        <v>25</v>
      </c>
      <c r="E15" s="47" t="s">
        <v>61</v>
      </c>
      <c r="F15" s="22" t="s">
        <v>43</v>
      </c>
      <c r="G15" s="3" t="s">
        <v>80</v>
      </c>
      <c r="H15" s="3" t="s">
        <v>98</v>
      </c>
      <c r="I15" s="26" t="s">
        <v>115</v>
      </c>
      <c r="J15" s="16">
        <v>647991.56000000006</v>
      </c>
      <c r="K15" s="16">
        <v>594727.55999999994</v>
      </c>
      <c r="L15" s="30">
        <v>0.5</v>
      </c>
      <c r="M15" s="16">
        <v>297363.77999999997</v>
      </c>
      <c r="N15" s="16">
        <v>0</v>
      </c>
      <c r="O15" s="37">
        <v>0</v>
      </c>
      <c r="P15" s="39">
        <v>0</v>
      </c>
      <c r="Q15" s="39">
        <v>0</v>
      </c>
      <c r="R15" s="27">
        <f t="shared" si="0"/>
        <v>0</v>
      </c>
    </row>
    <row r="16" spans="1:20" x14ac:dyDescent="0.2">
      <c r="B16" s="6">
        <v>20</v>
      </c>
      <c r="C16" s="7">
        <v>45.98</v>
      </c>
      <c r="D16" s="21" t="s">
        <v>26</v>
      </c>
      <c r="E16" s="48" t="s">
        <v>62</v>
      </c>
      <c r="F16" s="23" t="s">
        <v>44</v>
      </c>
      <c r="G16" s="8" t="s">
        <v>81</v>
      </c>
      <c r="H16" s="8" t="s">
        <v>99</v>
      </c>
      <c r="I16" s="25" t="s">
        <v>116</v>
      </c>
      <c r="J16" s="15">
        <v>32820.21</v>
      </c>
      <c r="K16" s="15">
        <v>32505.94</v>
      </c>
      <c r="L16" s="29">
        <v>0.5</v>
      </c>
      <c r="M16" s="15">
        <v>16252.97</v>
      </c>
      <c r="N16" s="15">
        <v>0</v>
      </c>
      <c r="O16" s="36">
        <v>0</v>
      </c>
      <c r="P16" s="38">
        <v>0</v>
      </c>
      <c r="Q16" s="38">
        <v>0</v>
      </c>
      <c r="R16" s="28">
        <f t="shared" si="0"/>
        <v>0</v>
      </c>
    </row>
    <row r="17" spans="2:18" x14ac:dyDescent="0.2">
      <c r="B17" s="5">
        <v>21</v>
      </c>
      <c r="C17" s="4">
        <v>45.71</v>
      </c>
      <c r="D17" s="20" t="s">
        <v>27</v>
      </c>
      <c r="E17" s="47" t="s">
        <v>63</v>
      </c>
      <c r="F17" s="22" t="s">
        <v>45</v>
      </c>
      <c r="G17" s="3" t="s">
        <v>71</v>
      </c>
      <c r="H17" s="3" t="s">
        <v>100</v>
      </c>
      <c r="I17" s="26" t="s">
        <v>117</v>
      </c>
      <c r="J17" s="16">
        <v>168940.24</v>
      </c>
      <c r="K17" s="16">
        <v>168540.24</v>
      </c>
      <c r="L17" s="30">
        <v>0.5</v>
      </c>
      <c r="M17" s="16">
        <v>84270.12</v>
      </c>
      <c r="N17" s="16">
        <v>0</v>
      </c>
      <c r="O17" s="37">
        <v>0</v>
      </c>
      <c r="P17" s="39">
        <v>0</v>
      </c>
      <c r="Q17" s="39">
        <v>0</v>
      </c>
      <c r="R17" s="27">
        <f t="shared" si="0"/>
        <v>0</v>
      </c>
    </row>
    <row r="18" spans="2:18" ht="24.95" customHeight="1" x14ac:dyDescent="0.2">
      <c r="B18" s="6">
        <v>22</v>
      </c>
      <c r="C18" s="7">
        <v>43.48</v>
      </c>
      <c r="D18" s="21" t="s">
        <v>28</v>
      </c>
      <c r="E18" s="48" t="s">
        <v>64</v>
      </c>
      <c r="F18" s="23" t="s">
        <v>46</v>
      </c>
      <c r="G18" s="8" t="s">
        <v>82</v>
      </c>
      <c r="H18" s="8" t="s">
        <v>101</v>
      </c>
      <c r="I18" s="25" t="s">
        <v>118</v>
      </c>
      <c r="J18" s="15">
        <v>298277.15000000002</v>
      </c>
      <c r="K18" s="15">
        <v>298277.15000000002</v>
      </c>
      <c r="L18" s="29">
        <v>0.75</v>
      </c>
      <c r="M18" s="15">
        <v>223707.86</v>
      </c>
      <c r="N18" s="15">
        <v>0</v>
      </c>
      <c r="O18" s="36">
        <v>0</v>
      </c>
      <c r="P18" s="38">
        <v>0</v>
      </c>
      <c r="Q18" s="38">
        <v>0</v>
      </c>
      <c r="R18" s="28">
        <f t="shared" si="0"/>
        <v>0</v>
      </c>
    </row>
    <row r="19" spans="2:18" x14ac:dyDescent="0.2">
      <c r="B19" s="5">
        <v>23</v>
      </c>
      <c r="C19" s="4">
        <v>42.92</v>
      </c>
      <c r="D19" s="20" t="s">
        <v>29</v>
      </c>
      <c r="E19" s="47" t="s">
        <v>65</v>
      </c>
      <c r="F19" s="22" t="s">
        <v>47</v>
      </c>
      <c r="G19" s="3" t="s">
        <v>83</v>
      </c>
      <c r="H19" s="3" t="s">
        <v>102</v>
      </c>
      <c r="I19" s="26" t="s">
        <v>119</v>
      </c>
      <c r="J19" s="16">
        <v>49996.59</v>
      </c>
      <c r="K19" s="16">
        <v>49746.59</v>
      </c>
      <c r="L19" s="30">
        <v>0.5</v>
      </c>
      <c r="M19" s="16">
        <v>24873.3</v>
      </c>
      <c r="N19" s="16">
        <v>0</v>
      </c>
      <c r="O19" s="37">
        <v>0</v>
      </c>
      <c r="P19" s="39">
        <v>0</v>
      </c>
      <c r="Q19" s="39">
        <v>0</v>
      </c>
      <c r="R19" s="27">
        <f t="shared" si="0"/>
        <v>0</v>
      </c>
    </row>
    <row r="20" spans="2:18" x14ac:dyDescent="0.2">
      <c r="B20" s="6">
        <v>24</v>
      </c>
      <c r="C20" s="7">
        <v>42.6</v>
      </c>
      <c r="D20" s="21" t="s">
        <v>30</v>
      </c>
      <c r="E20" s="48" t="s">
        <v>66</v>
      </c>
      <c r="F20" s="23" t="s">
        <v>48</v>
      </c>
      <c r="G20" s="8" t="s">
        <v>84</v>
      </c>
      <c r="H20" s="8" t="s">
        <v>89</v>
      </c>
      <c r="I20" s="25" t="s">
        <v>120</v>
      </c>
      <c r="J20" s="15">
        <v>378374.59</v>
      </c>
      <c r="K20" s="15">
        <v>377870.80999999994</v>
      </c>
      <c r="L20" s="29">
        <v>0.5</v>
      </c>
      <c r="M20" s="15">
        <v>188935.41</v>
      </c>
      <c r="N20" s="15">
        <v>0</v>
      </c>
      <c r="O20" s="36"/>
      <c r="P20" s="38"/>
      <c r="Q20" s="38"/>
      <c r="R20" s="28">
        <f t="shared" si="0"/>
        <v>0</v>
      </c>
    </row>
    <row r="21" spans="2:18" ht="25.5" x14ac:dyDescent="0.2">
      <c r="B21" s="5">
        <v>25</v>
      </c>
      <c r="C21" s="4">
        <v>41.28</v>
      </c>
      <c r="D21" s="20" t="s">
        <v>31</v>
      </c>
      <c r="E21" s="47" t="s">
        <v>67</v>
      </c>
      <c r="F21" s="22" t="s">
        <v>49</v>
      </c>
      <c r="G21" s="3" t="s">
        <v>85</v>
      </c>
      <c r="H21" s="3" t="s">
        <v>103</v>
      </c>
      <c r="I21" s="26" t="s">
        <v>121</v>
      </c>
      <c r="J21" s="16">
        <v>88801.8</v>
      </c>
      <c r="K21" s="16">
        <v>88596.3</v>
      </c>
      <c r="L21" s="30">
        <v>0.5</v>
      </c>
      <c r="M21" s="16">
        <v>44298.15</v>
      </c>
      <c r="N21" s="16">
        <v>0</v>
      </c>
      <c r="O21" s="37">
        <v>0</v>
      </c>
      <c r="P21" s="39">
        <v>0</v>
      </c>
      <c r="Q21" s="39">
        <v>0</v>
      </c>
      <c r="R21" s="27">
        <f t="shared" si="0"/>
        <v>0</v>
      </c>
    </row>
    <row r="22" spans="2:18" x14ac:dyDescent="0.2">
      <c r="B22" s="6">
        <v>26</v>
      </c>
      <c r="C22" s="7">
        <v>40.880000000000003</v>
      </c>
      <c r="D22" s="21" t="s">
        <v>32</v>
      </c>
      <c r="E22" s="48" t="s">
        <v>68</v>
      </c>
      <c r="F22" s="23" t="s">
        <v>50</v>
      </c>
      <c r="G22" s="8" t="s">
        <v>86</v>
      </c>
      <c r="H22" s="8" t="s">
        <v>104</v>
      </c>
      <c r="I22" s="25" t="s">
        <v>122</v>
      </c>
      <c r="J22" s="15">
        <v>41000</v>
      </c>
      <c r="K22" s="15">
        <v>41000</v>
      </c>
      <c r="L22" s="29">
        <v>0.5</v>
      </c>
      <c r="M22" s="15">
        <v>20500</v>
      </c>
      <c r="N22" s="15">
        <v>0</v>
      </c>
      <c r="O22" s="36"/>
      <c r="P22" s="38"/>
      <c r="Q22" s="38"/>
      <c r="R22" s="28">
        <f t="shared" si="0"/>
        <v>0</v>
      </c>
    </row>
    <row r="23" spans="2:18" ht="25.5" x14ac:dyDescent="0.2">
      <c r="B23" s="5">
        <v>27</v>
      </c>
      <c r="C23" s="4">
        <v>40.869999999999997</v>
      </c>
      <c r="D23" s="20" t="s">
        <v>33</v>
      </c>
      <c r="E23" s="47" t="s">
        <v>69</v>
      </c>
      <c r="F23" s="22" t="s">
        <v>51</v>
      </c>
      <c r="G23" s="3" t="s">
        <v>87</v>
      </c>
      <c r="H23" s="3" t="s">
        <v>105</v>
      </c>
      <c r="I23" s="26" t="s">
        <v>123</v>
      </c>
      <c r="J23" s="16">
        <v>37199.25</v>
      </c>
      <c r="K23" s="16">
        <v>37199.25</v>
      </c>
      <c r="L23" s="30">
        <v>0.5</v>
      </c>
      <c r="M23" s="16">
        <v>18599.62</v>
      </c>
      <c r="N23" s="16">
        <v>0</v>
      </c>
      <c r="O23" s="37">
        <v>0</v>
      </c>
      <c r="P23" s="39">
        <v>0</v>
      </c>
      <c r="Q23" s="39">
        <v>0</v>
      </c>
      <c r="R23" s="27">
        <f t="shared" si="0"/>
        <v>0</v>
      </c>
    </row>
    <row r="24" spans="2:18" ht="13.5" thickBot="1" x14ac:dyDescent="0.25">
      <c r="B24" s="6">
        <v>28</v>
      </c>
      <c r="C24" s="7">
        <v>40.85</v>
      </c>
      <c r="D24" s="21" t="s">
        <v>34</v>
      </c>
      <c r="E24" s="48" t="s">
        <v>70</v>
      </c>
      <c r="F24" s="23" t="s">
        <v>52</v>
      </c>
      <c r="G24" s="8" t="s">
        <v>88</v>
      </c>
      <c r="H24" s="8" t="s">
        <v>106</v>
      </c>
      <c r="I24" s="25" t="s">
        <v>124</v>
      </c>
      <c r="J24" s="40">
        <v>33864.370000000003</v>
      </c>
      <c r="K24" s="40">
        <v>33846.370000000003</v>
      </c>
      <c r="L24" s="41">
        <v>0.5</v>
      </c>
      <c r="M24" s="40">
        <v>16923.189999999999</v>
      </c>
      <c r="N24" s="40">
        <v>0</v>
      </c>
      <c r="O24" s="42"/>
      <c r="P24" s="43"/>
      <c r="Q24" s="43"/>
      <c r="R24" s="44">
        <f t="shared" si="0"/>
        <v>0</v>
      </c>
    </row>
    <row r="25" spans="2:18" ht="19.5" customHeight="1" thickBot="1" x14ac:dyDescent="0.25">
      <c r="J25" s="31">
        <f>SUM(J7:J24)</f>
        <v>7312513.1900000004</v>
      </c>
      <c r="K25" s="32">
        <f>SUM(K7:K24)</f>
        <v>6791323.6899999995</v>
      </c>
      <c r="L25" s="33"/>
      <c r="M25" s="34">
        <f t="shared" ref="M25:R25" si="1">SUM(M7:M24)</f>
        <v>3720231.1399999997</v>
      </c>
      <c r="N25" s="35">
        <f t="shared" si="1"/>
        <v>1779195.83</v>
      </c>
      <c r="O25" s="45">
        <f t="shared" si="1"/>
        <v>889597.92</v>
      </c>
      <c r="P25" s="46">
        <f t="shared" si="1"/>
        <v>622718.54</v>
      </c>
      <c r="Q25" s="46">
        <f t="shared" si="1"/>
        <v>266879.37</v>
      </c>
      <c r="R25" s="35">
        <f t="shared" si="1"/>
        <v>1779195.83</v>
      </c>
    </row>
  </sheetData>
  <mergeCells count="17">
    <mergeCell ref="B2:D2"/>
    <mergeCell ref="B5:B6"/>
    <mergeCell ref="L5:L6"/>
    <mergeCell ref="N5:N6"/>
    <mergeCell ref="C5:C6"/>
    <mergeCell ref="M5:M6"/>
    <mergeCell ref="F5:F6"/>
    <mergeCell ref="D5:D6"/>
    <mergeCell ref="J5:J6"/>
    <mergeCell ref="K5:K6"/>
    <mergeCell ref="H5:H6"/>
    <mergeCell ref="I5:I6"/>
    <mergeCell ref="E5:E6"/>
    <mergeCell ref="G5:G6"/>
    <mergeCell ref="O4:R4"/>
    <mergeCell ref="O5:R5"/>
    <mergeCell ref="B3:H3"/>
  </mergeCells>
  <phoneticPr fontId="12" type="noConversion"/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Michele Rasetti</cp:lastModifiedBy>
  <cp:lastPrinted>2019-07-31T10:38:37Z</cp:lastPrinted>
  <dcterms:created xsi:type="dcterms:W3CDTF">2016-12-07T12:57:04Z</dcterms:created>
  <dcterms:modified xsi:type="dcterms:W3CDTF">2025-11-06T15:00:47Z</dcterms:modified>
</cp:coreProperties>
</file>